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в." sheetId="1" r:id="rId1"/>
  </sheets>
  <definedNames>
    <definedName name="_xlnm.Print_Area" localSheetId="0">'Див.'!$A$1:$M$67</definedName>
  </definedNames>
  <calcPr fullCalcOnLoad="1"/>
</workbook>
</file>

<file path=xl/sharedStrings.xml><?xml version="1.0" encoding="utf-8"?>
<sst xmlns="http://schemas.openxmlformats.org/spreadsheetml/2006/main" count="73" uniqueCount="67">
  <si>
    <t>Показники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</si>
  <si>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</si>
  <si>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</si>
  <si>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</si>
  <si>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</si>
  <si>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</si>
  <si>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</si>
  <si>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</si>
  <si>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</si>
  <si>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</si>
  <si>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 xml:space="preserve">  Капітальний ремонт інших об’єктів </t>
  </si>
  <si>
    <t xml:space="preserve">
Поточні видатки</t>
  </si>
  <si>
    <t>№ п/п</t>
  </si>
  <si>
    <t xml:space="preserve">КЕКВ </t>
  </si>
  <si>
    <t>у т.ч.:</t>
  </si>
  <si>
    <t>будівельні матеріали</t>
  </si>
  <si>
    <t>посуд</t>
  </si>
  <si>
    <t>поточні ремонти</t>
  </si>
  <si>
    <t>послуги зв'язку, послуги Інтернет</t>
  </si>
  <si>
    <t>викачка нечистот, вивіз сміття</t>
  </si>
  <si>
    <t>обслуговування оргтехніки</t>
  </si>
  <si>
    <t>інші</t>
  </si>
  <si>
    <t>субвенції сільських/міських рад</t>
  </si>
  <si>
    <t>місцевий бюджет</t>
  </si>
  <si>
    <t>місцевий бюджет для здійснення підвозу учнів</t>
  </si>
  <si>
    <t>запчастини</t>
  </si>
  <si>
    <t>послуги пов'язані з транспортними засобами</t>
  </si>
  <si>
    <t>Інші видатки</t>
  </si>
  <si>
    <t>Оплата інших енергоносіїв</t>
  </si>
  <si>
    <t>Оплата електроенергії</t>
  </si>
  <si>
    <t>Оплата водопостачання  та водовідведення</t>
  </si>
  <si>
    <t>Заробітна плата</t>
  </si>
  <si>
    <t>Від додаткової (господарської) діяльності, та від реалізації в установленому порядку майна (крім нерухомого майна)</t>
  </si>
  <si>
    <t>Від отриманих благодійних внесків, грантів та дарунків</t>
  </si>
  <si>
    <t>місцевий бюджет (бюджет розвитку)</t>
  </si>
  <si>
    <t>поповнення бібліотечних фондів</t>
  </si>
  <si>
    <t>пальне</t>
  </si>
  <si>
    <t>Всього</t>
  </si>
  <si>
    <t>придбання вікон, дверей</t>
  </si>
  <si>
    <t>теле-, радіо- електронні прилади, обл. для налаштування інтернету</t>
  </si>
  <si>
    <t>Видатки всього</t>
  </si>
  <si>
    <t>Назва закладу      КЗ «Дивізійська загальноосвітня школа І-ІІІ ступенів»  Татарбунарської районної ради Одеської області</t>
  </si>
  <si>
    <t>комп'ютери, ноутбуки, телевізор</t>
  </si>
  <si>
    <t>шкільна документація, атестати, свідоцтва</t>
  </si>
  <si>
    <t>господарчі товари, канцелярські товари, крейда</t>
  </si>
  <si>
    <t>зберігання та сортування підручників</t>
  </si>
  <si>
    <t>меблі</t>
  </si>
  <si>
    <t>навчання</t>
  </si>
  <si>
    <t>новорічні подарунки</t>
  </si>
  <si>
    <t>інтерактивна дошка, проектор</t>
  </si>
  <si>
    <t>побутові прилади, телевізори</t>
  </si>
  <si>
    <t>вогнегасники</t>
  </si>
  <si>
    <t>заміри контурів, техн.діагностув., перезарядка вогнегасників</t>
  </si>
  <si>
    <t>дидактика</t>
  </si>
  <si>
    <t>інклюзія (кор.заняття)</t>
  </si>
  <si>
    <t>перетікання реактивної електроенергії</t>
  </si>
  <si>
    <t>оплата за спожиту електроенергію</t>
  </si>
  <si>
    <t>придбання вугілля</t>
  </si>
  <si>
    <t>принтер, ламінатор</t>
  </si>
  <si>
    <t>пбутові прилади (бойлери)</t>
  </si>
  <si>
    <t>інші (акуст.систеиа)</t>
  </si>
  <si>
    <t>меблі, килим. Штори, стенди</t>
  </si>
  <si>
    <t>муз.інстр.та мультим.контент</t>
  </si>
  <si>
    <t>освітня субвенція + НУШ</t>
  </si>
  <si>
    <t>додаткова дотація + Зал.осв.субв.</t>
  </si>
  <si>
    <t>роб.місце вчителя, кабінет фізики</t>
  </si>
  <si>
    <t>інші (насоси, муз.інстр.), котел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</si>
</sst>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  <numFmt numFmtId="189" formatCode="0.0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88" fontId="4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188" fontId="4" fillId="0" borderId="15" xfId="0" applyNumberFormat="1" applyFont="1" applyBorder="1" applyAlignment="1" applyProtection="1">
      <alignment horizontal="right" vertical="center" wrapText="1"/>
      <protection/>
    </xf>
    <xf numFmtId="188" fontId="4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>
      <alignment/>
    </xf>
    <xf numFmtId="2" fontId="0" fillId="0" borderId="0" xfId="0" applyNumberFormat="1" applyAlignment="1">
      <alignment/>
    </xf>
    <xf numFmtId="188" fontId="4" fillId="34" borderId="13" xfId="0" applyNumberFormat="1" applyFont="1" applyFill="1" applyBorder="1" applyAlignment="1" applyProtection="1">
      <alignment horizontal="right" vertical="center" wrapText="1"/>
      <protection/>
    </xf>
    <xf numFmtId="188" fontId="6" fillId="0" borderId="13" xfId="0" applyNumberFormat="1" applyFont="1" applyBorder="1" applyAlignment="1">
      <alignment/>
    </xf>
    <xf numFmtId="188" fontId="4" fillId="0" borderId="13" xfId="0" applyNumberFormat="1" applyFont="1" applyFill="1" applyBorder="1" applyAlignment="1" applyProtection="1">
      <alignment horizontal="right" vertical="center" wrapText="1"/>
      <protection/>
    </xf>
    <xf numFmtId="188" fontId="4" fillId="34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8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4" fillId="33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justify"/>
    </xf>
    <xf numFmtId="0" fontId="5" fillId="0" borderId="36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3:R69"/>
  <sheetViews>
    <sheetView tabSelected="1" view="pageBreakPreview" zoomScale="75" zoomScaleSheetLayoutView="75" zoomScalePageLayoutView="0" workbookViewId="0" topLeftCell="A1">
      <pane xSplit="5" ySplit="12" topLeftCell="F29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G39" sqref="G39"/>
    </sheetView>
  </sheetViews>
  <sheetFormatPr defaultColWidth="9.140625" defaultRowHeight="12.75"/>
  <cols>
    <col min="2" max="2" width="58.57421875" style="0" customWidth="1"/>
    <col min="4" max="4" width="18.7109375" style="0" customWidth="1"/>
    <col min="5" max="5" width="19.8515625" style="0" customWidth="1"/>
    <col min="6" max="6" width="24.421875" style="0" customWidth="1"/>
    <col min="7" max="7" width="19.8515625" style="0" customWidth="1"/>
    <col min="8" max="8" width="24.421875" style="0" customWidth="1"/>
    <col min="9" max="9" width="24.00390625" style="0" customWidth="1"/>
    <col min="10" max="10" width="23.00390625" style="0" customWidth="1"/>
    <col min="11" max="11" width="38.57421875" style="0" customWidth="1"/>
    <col min="12" max="12" width="26.7109375" style="0" customWidth="1"/>
    <col min="13" max="13" width="24.421875" style="0" customWidth="1"/>
    <col min="14" max="14" width="32.28125" style="0" customWidth="1"/>
    <col min="15" max="15" width="14.140625" style="0" customWidth="1"/>
  </cols>
  <sheetData>
    <row r="3" spans="1:14" ht="18">
      <c r="A3" s="64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8.75" thickBot="1">
      <c r="A4" s="1"/>
      <c r="B4" s="1"/>
      <c r="C4" s="1"/>
      <c r="D4" s="1"/>
      <c r="E4" s="1"/>
      <c r="F4" s="2"/>
      <c r="G4" s="1"/>
      <c r="H4" s="1"/>
      <c r="I4" s="1"/>
      <c r="J4" s="1"/>
      <c r="K4" s="2"/>
      <c r="L4" s="1"/>
      <c r="M4" s="1"/>
      <c r="N4" s="2"/>
    </row>
    <row r="5" spans="1:14" ht="23.25" customHeight="1">
      <c r="A5" s="65" t="s">
        <v>12</v>
      </c>
      <c r="B5" s="53" t="s">
        <v>0</v>
      </c>
      <c r="C5" s="56" t="s">
        <v>13</v>
      </c>
      <c r="D5" s="59" t="e">
        <f>#REF!</f>
        <v>#REF!</v>
      </c>
      <c r="E5" s="60"/>
      <c r="F5" s="60"/>
      <c r="G5" s="60"/>
      <c r="H5" s="60"/>
      <c r="I5" s="60"/>
      <c r="J5" s="60"/>
      <c r="K5" s="60"/>
      <c r="L5" s="61"/>
      <c r="M5" s="50" t="s">
        <v>37</v>
      </c>
      <c r="N5" s="3"/>
    </row>
    <row r="6" spans="1:14" ht="12.75" customHeight="1">
      <c r="A6" s="66"/>
      <c r="B6" s="54"/>
      <c r="C6" s="57"/>
      <c r="D6" s="38" t="s">
        <v>63</v>
      </c>
      <c r="E6" s="38" t="s">
        <v>64</v>
      </c>
      <c r="F6" s="47" t="s">
        <v>22</v>
      </c>
      <c r="G6" s="47" t="s">
        <v>23</v>
      </c>
      <c r="H6" s="47" t="s">
        <v>54</v>
      </c>
      <c r="I6" s="47" t="s">
        <v>24</v>
      </c>
      <c r="J6" s="47" t="s">
        <v>34</v>
      </c>
      <c r="K6" s="47" t="s">
        <v>32</v>
      </c>
      <c r="L6" s="62" t="s">
        <v>33</v>
      </c>
      <c r="M6" s="51"/>
      <c r="N6" s="40"/>
    </row>
    <row r="7" spans="1:14" ht="69" customHeight="1" thickBot="1">
      <c r="A7" s="67"/>
      <c r="B7" s="55"/>
      <c r="C7" s="58"/>
      <c r="D7" s="39"/>
      <c r="E7" s="39"/>
      <c r="F7" s="48"/>
      <c r="G7" s="48"/>
      <c r="H7" s="48"/>
      <c r="I7" s="48"/>
      <c r="J7" s="48"/>
      <c r="K7" s="48"/>
      <c r="L7" s="63"/>
      <c r="M7" s="52"/>
      <c r="N7" s="41"/>
    </row>
    <row r="8" spans="1:14" ht="18.75">
      <c r="A8" s="4">
        <v>1</v>
      </c>
      <c r="B8" s="5">
        <v>2</v>
      </c>
      <c r="C8" s="6">
        <v>3</v>
      </c>
      <c r="D8" s="6">
        <v>4</v>
      </c>
      <c r="E8" s="6">
        <v>5</v>
      </c>
      <c r="F8" s="7">
        <v>6</v>
      </c>
      <c r="G8" s="6">
        <v>7</v>
      </c>
      <c r="H8" s="6">
        <v>7</v>
      </c>
      <c r="I8" s="6">
        <v>8</v>
      </c>
      <c r="J8" s="6">
        <v>9</v>
      </c>
      <c r="K8" s="7">
        <v>10</v>
      </c>
      <c r="L8" s="6">
        <v>11</v>
      </c>
      <c r="M8" s="6">
        <v>12</v>
      </c>
      <c r="N8" s="8"/>
    </row>
    <row r="9" spans="1:14" ht="36" customHeight="1">
      <c r="A9" s="49" t="s">
        <v>11</v>
      </c>
      <c r="B9" s="49"/>
      <c r="C9" s="9">
        <v>2000</v>
      </c>
      <c r="D9" s="10">
        <f>D10+D11+D12+D28+D29+D30+D42+D43+D44+D48+D52+D53</f>
        <v>324400.5331711002</v>
      </c>
      <c r="E9" s="10">
        <f aca="true" t="shared" si="0" ref="E9:L9">E10+E11+E12+E28+E29+E30+E42+E43+E44+E48+E52+E53</f>
        <v>34499.16</v>
      </c>
      <c r="F9" s="10">
        <f t="shared" si="0"/>
        <v>0</v>
      </c>
      <c r="G9" s="10">
        <f t="shared" si="0"/>
        <v>91571.57800599585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>M10+M11+M12+M28+M29+M30+M42+M43+M44+M48+M52+M53</f>
        <v>450471.271177096</v>
      </c>
      <c r="N9" s="11"/>
    </row>
    <row r="10" spans="1:14" ht="19.5" customHeight="1">
      <c r="A10" s="12">
        <v>1</v>
      </c>
      <c r="B10" s="13" t="s">
        <v>31</v>
      </c>
      <c r="C10" s="14">
        <v>2111</v>
      </c>
      <c r="D10" s="15">
        <v>296985.42</v>
      </c>
      <c r="E10" s="15">
        <v>34499.16</v>
      </c>
      <c r="F10" s="15"/>
      <c r="G10" s="15">
        <v>58821.36</v>
      </c>
      <c r="H10" s="15"/>
      <c r="I10" s="15"/>
      <c r="J10" s="15"/>
      <c r="K10" s="15"/>
      <c r="L10" s="15"/>
      <c r="M10" s="15">
        <f>SUM(D10:L10)</f>
        <v>390305.93999999994</v>
      </c>
      <c r="N10" s="16"/>
    </row>
    <row r="11" spans="1:14" ht="19.5" customHeight="1">
      <c r="A11" s="12">
        <v>2</v>
      </c>
      <c r="B11" s="17" t="s">
        <v>1</v>
      </c>
      <c r="C11" s="14">
        <v>2120</v>
      </c>
      <c r="D11" s="15">
        <f>D10*0.09231131</f>
        <v>27415.113171100198</v>
      </c>
      <c r="E11" s="15"/>
      <c r="F11" s="15"/>
      <c r="G11" s="15">
        <f>G10*0.218489644</f>
        <v>12851.85800599584</v>
      </c>
      <c r="H11" s="15"/>
      <c r="I11" s="15"/>
      <c r="J11" s="15"/>
      <c r="K11" s="15"/>
      <c r="L11" s="15"/>
      <c r="M11" s="15">
        <f>SUM(D11:L11)</f>
        <v>40266.97117709604</v>
      </c>
      <c r="N11" s="16"/>
    </row>
    <row r="12" spans="1:15" ht="39.75" customHeight="1">
      <c r="A12" s="12">
        <v>3</v>
      </c>
      <c r="B12" s="13" t="s">
        <v>2</v>
      </c>
      <c r="C12" s="14">
        <v>2210</v>
      </c>
      <c r="D12" s="15">
        <f>SUM(D14:D27)</f>
        <v>0</v>
      </c>
      <c r="E12" s="15">
        <f aca="true" t="shared" si="1" ref="E12:L12">SUM(E14:E27)</f>
        <v>0</v>
      </c>
      <c r="F12" s="15">
        <f t="shared" si="1"/>
        <v>0</v>
      </c>
      <c r="G12" s="15">
        <f t="shared" si="1"/>
        <v>5948.4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>SUM(M14:M27)</f>
        <v>5948.4</v>
      </c>
      <c r="N12" s="16">
        <v>0.5121682293332337</v>
      </c>
      <c r="O12" s="37">
        <f>K12*N12</f>
        <v>0</v>
      </c>
    </row>
    <row r="13" spans="1:14" ht="19.5" customHeight="1">
      <c r="A13" s="12"/>
      <c r="B13" s="13" t="s">
        <v>14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>
        <f>SUM(D13:L13)</f>
        <v>0</v>
      </c>
      <c r="N13" s="16"/>
    </row>
    <row r="14" spans="1:14" ht="19.5" customHeight="1">
      <c r="A14" s="12"/>
      <c r="B14" s="13" t="s">
        <v>15</v>
      </c>
      <c r="C14" s="14"/>
      <c r="D14" s="15"/>
      <c r="E14" s="15"/>
      <c r="F14" s="15"/>
      <c r="G14" s="15"/>
      <c r="H14" s="34"/>
      <c r="I14" s="15"/>
      <c r="J14" s="15"/>
      <c r="K14" s="15"/>
      <c r="L14" s="15"/>
      <c r="M14" s="15">
        <f aca="true" t="shared" si="2" ref="M14:M53">SUM(D14:L14)</f>
        <v>0</v>
      </c>
      <c r="N14" s="16"/>
    </row>
    <row r="15" spans="1:14" ht="38.25" customHeight="1">
      <c r="A15" s="12"/>
      <c r="B15" s="13" t="s">
        <v>44</v>
      </c>
      <c r="C15" s="14"/>
      <c r="D15" s="15"/>
      <c r="E15" s="15"/>
      <c r="F15" s="15"/>
      <c r="G15" s="34"/>
      <c r="H15" s="34"/>
      <c r="I15" s="15"/>
      <c r="J15" s="15"/>
      <c r="K15" s="15"/>
      <c r="L15" s="15"/>
      <c r="M15" s="15">
        <f t="shared" si="2"/>
        <v>0</v>
      </c>
      <c r="N15" s="16"/>
    </row>
    <row r="16" spans="1:14" ht="36.75" customHeight="1">
      <c r="A16" s="12"/>
      <c r="B16" s="13" t="s">
        <v>39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>
        <f t="shared" si="2"/>
        <v>0</v>
      </c>
      <c r="N16" s="16"/>
    </row>
    <row r="17" spans="1:14" ht="19.5" customHeight="1">
      <c r="A17" s="12"/>
      <c r="B17" s="13" t="s">
        <v>16</v>
      </c>
      <c r="C17" s="14"/>
      <c r="D17" s="15"/>
      <c r="E17" s="15"/>
      <c r="F17" s="15"/>
      <c r="G17" s="15"/>
      <c r="H17" s="34"/>
      <c r="I17" s="15"/>
      <c r="J17" s="15"/>
      <c r="K17" s="15"/>
      <c r="L17" s="15"/>
      <c r="M17" s="15">
        <f t="shared" si="2"/>
        <v>0</v>
      </c>
      <c r="N17" s="16"/>
    </row>
    <row r="18" spans="1:14" ht="19.5" customHeight="1">
      <c r="A18" s="12"/>
      <c r="B18" s="13" t="s">
        <v>48</v>
      </c>
      <c r="C18" s="14"/>
      <c r="D18" s="15"/>
      <c r="E18" s="15"/>
      <c r="F18" s="15"/>
      <c r="G18" s="34">
        <f>5498.4</f>
        <v>5498.4</v>
      </c>
      <c r="H18" s="34"/>
      <c r="I18" s="15"/>
      <c r="J18" s="15"/>
      <c r="K18" s="15"/>
      <c r="L18" s="15"/>
      <c r="M18" s="15">
        <f t="shared" si="2"/>
        <v>5498.4</v>
      </c>
      <c r="N18" s="16"/>
    </row>
    <row r="19" spans="1:14" ht="19.5" customHeight="1">
      <c r="A19" s="12"/>
      <c r="B19" s="13" t="s">
        <v>58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>
        <f t="shared" si="2"/>
        <v>0</v>
      </c>
      <c r="N19" s="16"/>
    </row>
    <row r="20" spans="1:14" ht="19.5" customHeight="1">
      <c r="A20" s="12"/>
      <c r="B20" s="13" t="s">
        <v>59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>
        <f t="shared" si="2"/>
        <v>0</v>
      </c>
      <c r="N20" s="16"/>
    </row>
    <row r="21" spans="1:14" ht="19.5" customHeight="1">
      <c r="A21" s="12"/>
      <c r="B21" s="13" t="s">
        <v>38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>
        <f t="shared" si="2"/>
        <v>0</v>
      </c>
      <c r="N21" s="16"/>
    </row>
    <row r="22" spans="1:14" ht="19.5" customHeight="1">
      <c r="A22" s="12"/>
      <c r="B22" s="13" t="s">
        <v>60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>
        <f t="shared" si="2"/>
        <v>0</v>
      </c>
      <c r="N22" s="16"/>
    </row>
    <row r="23" spans="1:14" ht="19.5" customHeight="1">
      <c r="A23" s="12"/>
      <c r="B23" s="13" t="s">
        <v>36</v>
      </c>
      <c r="C23" s="14"/>
      <c r="D23" s="15"/>
      <c r="E23" s="15"/>
      <c r="F23" s="15"/>
      <c r="G23" s="15"/>
      <c r="H23" s="15"/>
      <c r="I23" s="15"/>
      <c r="J23" s="15"/>
      <c r="K23" s="32"/>
      <c r="L23" s="15"/>
      <c r="M23" s="15">
        <f t="shared" si="2"/>
        <v>0</v>
      </c>
      <c r="N23" s="16"/>
    </row>
    <row r="24" spans="1:14" ht="19.5" customHeight="1">
      <c r="A24" s="12"/>
      <c r="B24" s="13" t="s">
        <v>25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>
        <f t="shared" si="2"/>
        <v>0</v>
      </c>
      <c r="N24" s="16"/>
    </row>
    <row r="25" spans="1:14" ht="19.5" customHeight="1">
      <c r="A25" s="12"/>
      <c r="B25" s="13" t="s">
        <v>43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>
        <f t="shared" si="2"/>
        <v>0</v>
      </c>
      <c r="N25" s="16"/>
    </row>
    <row r="26" spans="1:14" ht="19.5" customHeight="1">
      <c r="A26" s="12"/>
      <c r="B26" s="13" t="s">
        <v>61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>
        <f t="shared" si="2"/>
        <v>0</v>
      </c>
      <c r="N26" s="16"/>
    </row>
    <row r="27" spans="1:14" ht="19.5" customHeight="1">
      <c r="A27" s="12"/>
      <c r="B27" s="13" t="s">
        <v>51</v>
      </c>
      <c r="C27" s="14"/>
      <c r="D27" s="15"/>
      <c r="E27" s="15"/>
      <c r="F27" s="15"/>
      <c r="G27" s="15">
        <f>1*450</f>
        <v>450</v>
      </c>
      <c r="H27" s="15"/>
      <c r="I27" s="15"/>
      <c r="J27" s="15"/>
      <c r="K27" s="15"/>
      <c r="L27" s="15"/>
      <c r="M27" s="15">
        <f t="shared" si="2"/>
        <v>450</v>
      </c>
      <c r="N27" s="16"/>
    </row>
    <row r="28" spans="1:14" ht="34.5" customHeight="1">
      <c r="A28" s="12">
        <v>4</v>
      </c>
      <c r="B28" s="13" t="s">
        <v>3</v>
      </c>
      <c r="C28" s="14">
        <v>2220</v>
      </c>
      <c r="D28" s="15"/>
      <c r="E28" s="15"/>
      <c r="F28" s="15"/>
      <c r="G28" s="15"/>
      <c r="H28" s="34"/>
      <c r="I28" s="15"/>
      <c r="J28" s="15"/>
      <c r="K28" s="15"/>
      <c r="L28" s="15"/>
      <c r="M28" s="15">
        <f t="shared" si="2"/>
        <v>0</v>
      </c>
      <c r="N28" s="16"/>
    </row>
    <row r="29" spans="1:14" ht="19.5" customHeight="1">
      <c r="A29" s="12">
        <v>5</v>
      </c>
      <c r="B29" s="13" t="s">
        <v>4</v>
      </c>
      <c r="C29" s="14">
        <v>2230</v>
      </c>
      <c r="D29" s="15"/>
      <c r="E29" s="15"/>
      <c r="F29" s="15"/>
      <c r="G29" s="15"/>
      <c r="H29" s="15"/>
      <c r="I29" s="15"/>
      <c r="J29" s="15"/>
      <c r="K29" s="15"/>
      <c r="L29" s="15"/>
      <c r="M29" s="15">
        <f t="shared" si="2"/>
        <v>0</v>
      </c>
      <c r="N29" s="16"/>
    </row>
    <row r="30" spans="1:14" ht="19.5" customHeight="1">
      <c r="A30" s="18">
        <v>6</v>
      </c>
      <c r="B30" s="13" t="s">
        <v>5</v>
      </c>
      <c r="C30" s="14">
        <v>2240</v>
      </c>
      <c r="D30" s="15">
        <f>SUM(D32:D41)</f>
        <v>0</v>
      </c>
      <c r="E30" s="15">
        <f aca="true" t="shared" si="3" ref="E30:L30">SUM(E32:E41)</f>
        <v>0</v>
      </c>
      <c r="F30" s="15">
        <f t="shared" si="3"/>
        <v>0</v>
      </c>
      <c r="G30" s="15">
        <f t="shared" si="3"/>
        <v>146.65</v>
      </c>
      <c r="H30" s="15">
        <f t="shared" si="3"/>
        <v>0</v>
      </c>
      <c r="I30" s="15">
        <f t="shared" si="3"/>
        <v>0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>SUM(M32:M41)</f>
        <v>146.65</v>
      </c>
      <c r="N30" s="16"/>
    </row>
    <row r="31" spans="1:14" ht="19.5" customHeight="1">
      <c r="A31" s="19"/>
      <c r="B31" s="13" t="s">
        <v>14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>
        <f t="shared" si="2"/>
        <v>0</v>
      </c>
      <c r="N31" s="16"/>
    </row>
    <row r="32" spans="1:14" ht="19.5" customHeight="1">
      <c r="A32" s="19"/>
      <c r="B32" s="13" t="s">
        <v>17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>
        <f t="shared" si="2"/>
        <v>0</v>
      </c>
      <c r="N32" s="16"/>
    </row>
    <row r="33" spans="1:14" ht="19.5" customHeight="1">
      <c r="A33" s="19"/>
      <c r="B33" s="13" t="s">
        <v>18</v>
      </c>
      <c r="C33" s="14"/>
      <c r="D33" s="15"/>
      <c r="E33" s="15"/>
      <c r="F33" s="15"/>
      <c r="G33" s="15"/>
      <c r="H33" s="34"/>
      <c r="I33" s="15"/>
      <c r="J33" s="15"/>
      <c r="K33" s="15"/>
      <c r="L33" s="15"/>
      <c r="M33" s="15">
        <f t="shared" si="2"/>
        <v>0</v>
      </c>
      <c r="N33" s="16"/>
    </row>
    <row r="34" spans="1:14" ht="19.5" customHeight="1">
      <c r="A34" s="19"/>
      <c r="B34" s="13" t="s">
        <v>19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>
        <f t="shared" si="2"/>
        <v>0</v>
      </c>
      <c r="N34" s="16"/>
    </row>
    <row r="35" spans="1:14" ht="19.5" customHeight="1">
      <c r="A35" s="19"/>
      <c r="B35" s="13" t="s">
        <v>20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>
        <f t="shared" si="2"/>
        <v>0</v>
      </c>
      <c r="N35" s="16"/>
    </row>
    <row r="36" spans="1:14" ht="39.75" customHeight="1">
      <c r="A36" s="19"/>
      <c r="B36" s="13" t="s">
        <v>26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>
        <f t="shared" si="2"/>
        <v>0</v>
      </c>
      <c r="N36" s="16"/>
    </row>
    <row r="37" spans="1:14" ht="19.5" customHeight="1">
      <c r="A37" s="20"/>
      <c r="B37" s="13" t="s">
        <v>17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>
        <f t="shared" si="2"/>
        <v>0</v>
      </c>
      <c r="N37" s="16"/>
    </row>
    <row r="38" spans="1:14" ht="19.5" customHeight="1">
      <c r="A38" s="12"/>
      <c r="B38" s="13" t="s">
        <v>45</v>
      </c>
      <c r="C38" s="14"/>
      <c r="D38" s="15"/>
      <c r="E38" s="15"/>
      <c r="F38" s="15"/>
      <c r="G38" s="15">
        <f>146.65</f>
        <v>146.65</v>
      </c>
      <c r="H38" s="15"/>
      <c r="I38" s="15"/>
      <c r="J38" s="15"/>
      <c r="K38" s="15"/>
      <c r="L38" s="15"/>
      <c r="M38" s="15">
        <f t="shared" si="2"/>
        <v>146.65</v>
      </c>
      <c r="N38" s="16"/>
    </row>
    <row r="39" spans="1:14" ht="19.5" customHeight="1">
      <c r="A39" s="12"/>
      <c r="B39" s="13" t="s">
        <v>47</v>
      </c>
      <c r="C39" s="14"/>
      <c r="D39" s="15"/>
      <c r="E39" s="15"/>
      <c r="F39" s="15"/>
      <c r="G39" s="34"/>
      <c r="H39" s="34"/>
      <c r="I39" s="15"/>
      <c r="J39" s="15"/>
      <c r="K39" s="15"/>
      <c r="L39" s="15"/>
      <c r="M39" s="15">
        <f t="shared" si="2"/>
        <v>0</v>
      </c>
      <c r="N39" s="16"/>
    </row>
    <row r="40" spans="1:14" ht="40.5" customHeight="1">
      <c r="A40" s="12"/>
      <c r="B40" s="13" t="s">
        <v>52</v>
      </c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>
        <f t="shared" si="2"/>
        <v>0</v>
      </c>
      <c r="N40" s="16"/>
    </row>
    <row r="41" spans="1:14" ht="19.5" customHeight="1">
      <c r="A41" s="12"/>
      <c r="B41" s="13" t="s">
        <v>21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>
        <f t="shared" si="2"/>
        <v>0</v>
      </c>
      <c r="N41" s="16"/>
    </row>
    <row r="42" spans="1:14" ht="19.5" customHeight="1">
      <c r="A42" s="12">
        <v>7</v>
      </c>
      <c r="B42" s="13" t="s">
        <v>6</v>
      </c>
      <c r="C42" s="14">
        <v>2250</v>
      </c>
      <c r="D42" s="15"/>
      <c r="E42" s="15"/>
      <c r="F42" s="15"/>
      <c r="G42" s="15">
        <f>310+324.1+940+3077.64</f>
        <v>4651.74</v>
      </c>
      <c r="H42" s="15"/>
      <c r="I42" s="15"/>
      <c r="J42" s="15"/>
      <c r="K42" s="15"/>
      <c r="L42" s="15"/>
      <c r="M42" s="15">
        <f t="shared" si="2"/>
        <v>4651.74</v>
      </c>
      <c r="N42" s="16"/>
    </row>
    <row r="43" spans="1:14" ht="33.75" customHeight="1">
      <c r="A43" s="12">
        <v>8</v>
      </c>
      <c r="B43" s="21" t="s">
        <v>30</v>
      </c>
      <c r="C43" s="14">
        <v>2272</v>
      </c>
      <c r="D43" s="15"/>
      <c r="E43" s="15"/>
      <c r="F43" s="15"/>
      <c r="G43" s="15"/>
      <c r="H43" s="15"/>
      <c r="I43" s="15"/>
      <c r="J43" s="15"/>
      <c r="K43" s="15"/>
      <c r="L43" s="15"/>
      <c r="M43" s="15">
        <f t="shared" si="2"/>
        <v>0</v>
      </c>
      <c r="N43" s="16"/>
    </row>
    <row r="44" spans="1:14" ht="19.5" customHeight="1">
      <c r="A44" s="12">
        <v>9</v>
      </c>
      <c r="B44" s="21" t="s">
        <v>29</v>
      </c>
      <c r="C44" s="14">
        <v>2273</v>
      </c>
      <c r="D44" s="15">
        <f>SUM(D46:D47)</f>
        <v>0</v>
      </c>
      <c r="E44" s="15">
        <f aca="true" t="shared" si="4" ref="E44:L44">SUM(E46:E47)</f>
        <v>0</v>
      </c>
      <c r="F44" s="15">
        <f t="shared" si="4"/>
        <v>0</v>
      </c>
      <c r="G44" s="15">
        <f t="shared" si="4"/>
        <v>9151.570000000002</v>
      </c>
      <c r="H44" s="15">
        <f t="shared" si="4"/>
        <v>0</v>
      </c>
      <c r="I44" s="15">
        <f t="shared" si="4"/>
        <v>0</v>
      </c>
      <c r="J44" s="15">
        <f t="shared" si="4"/>
        <v>0</v>
      </c>
      <c r="K44" s="15">
        <f t="shared" si="4"/>
        <v>0</v>
      </c>
      <c r="L44" s="15">
        <f t="shared" si="4"/>
        <v>0</v>
      </c>
      <c r="M44" s="15">
        <f t="shared" si="2"/>
        <v>9151.570000000002</v>
      </c>
      <c r="N44" s="16"/>
    </row>
    <row r="45" spans="1:14" ht="19.5" customHeight="1">
      <c r="A45" s="12"/>
      <c r="B45" s="13" t="s">
        <v>14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>
        <f t="shared" si="2"/>
        <v>0</v>
      </c>
      <c r="N45" s="16"/>
    </row>
    <row r="46" spans="1:14" ht="19.5" customHeight="1">
      <c r="A46" s="12"/>
      <c r="B46" s="13" t="s">
        <v>55</v>
      </c>
      <c r="C46" s="14"/>
      <c r="D46" s="15"/>
      <c r="E46" s="15"/>
      <c r="F46" s="15"/>
      <c r="G46" s="15">
        <f>268.04</f>
        <v>268.04</v>
      </c>
      <c r="H46" s="15"/>
      <c r="I46" s="15"/>
      <c r="J46" s="15"/>
      <c r="K46" s="15"/>
      <c r="L46" s="15"/>
      <c r="M46" s="15">
        <f t="shared" si="2"/>
        <v>268.04</v>
      </c>
      <c r="N46" s="16"/>
    </row>
    <row r="47" spans="1:14" ht="19.5" customHeight="1">
      <c r="A47" s="12"/>
      <c r="B47" s="21" t="s">
        <v>56</v>
      </c>
      <c r="C47" s="14"/>
      <c r="D47" s="15"/>
      <c r="E47" s="15"/>
      <c r="F47" s="15"/>
      <c r="G47" s="15">
        <f>8883.53</f>
        <v>8883.53</v>
      </c>
      <c r="H47" s="15"/>
      <c r="I47" s="15"/>
      <c r="J47" s="15"/>
      <c r="K47" s="15"/>
      <c r="L47" s="15"/>
      <c r="M47" s="15">
        <f t="shared" si="2"/>
        <v>8883.53</v>
      </c>
      <c r="N47" s="16"/>
    </row>
    <row r="48" spans="1:14" ht="19.5" customHeight="1">
      <c r="A48" s="12">
        <v>10</v>
      </c>
      <c r="B48" s="21" t="s">
        <v>28</v>
      </c>
      <c r="C48" s="14">
        <v>2275</v>
      </c>
      <c r="D48" s="15">
        <f>SUM(D50:D51)</f>
        <v>0</v>
      </c>
      <c r="E48" s="15">
        <f aca="true" t="shared" si="5" ref="E48:L48">SUM(E50:E51)</f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2"/>
        <v>0</v>
      </c>
      <c r="N48" s="16"/>
    </row>
    <row r="49" spans="1:14" ht="19.5" customHeight="1">
      <c r="A49" s="12"/>
      <c r="B49" s="13" t="s">
        <v>14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>
        <f t="shared" si="2"/>
        <v>0</v>
      </c>
      <c r="N49" s="16"/>
    </row>
    <row r="50" spans="1:14" ht="19.5" customHeight="1">
      <c r="A50" s="12"/>
      <c r="B50" s="13" t="s">
        <v>19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>
        <f t="shared" si="2"/>
        <v>0</v>
      </c>
      <c r="N50" s="16"/>
    </row>
    <row r="51" spans="1:14" ht="19.5" customHeight="1">
      <c r="A51" s="12"/>
      <c r="B51" s="21" t="s">
        <v>57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>
        <f t="shared" si="2"/>
        <v>0</v>
      </c>
      <c r="N51" s="16"/>
    </row>
    <row r="52" spans="1:14" ht="19.5" customHeight="1">
      <c r="A52" s="12">
        <v>11</v>
      </c>
      <c r="B52" s="17" t="s">
        <v>7</v>
      </c>
      <c r="C52" s="14">
        <v>2730</v>
      </c>
      <c r="D52" s="15"/>
      <c r="E52" s="15"/>
      <c r="F52" s="15"/>
      <c r="G52" s="15"/>
      <c r="H52" s="15"/>
      <c r="I52" s="15"/>
      <c r="J52" s="15"/>
      <c r="K52" s="15"/>
      <c r="L52" s="15"/>
      <c r="M52" s="15">
        <f t="shared" si="2"/>
        <v>0</v>
      </c>
      <c r="N52" s="16"/>
    </row>
    <row r="53" spans="1:14" ht="19.5" customHeight="1">
      <c r="A53" s="12">
        <v>12</v>
      </c>
      <c r="B53" s="17" t="s">
        <v>27</v>
      </c>
      <c r="C53" s="14">
        <v>2800</v>
      </c>
      <c r="D53" s="15"/>
      <c r="E53" s="15"/>
      <c r="F53" s="15"/>
      <c r="G53" s="15"/>
      <c r="H53" s="15"/>
      <c r="I53" s="15"/>
      <c r="J53" s="15"/>
      <c r="K53" s="15"/>
      <c r="L53" s="15"/>
      <c r="M53" s="15">
        <f t="shared" si="2"/>
        <v>0</v>
      </c>
      <c r="N53" s="16"/>
    </row>
    <row r="54" spans="1:14" ht="19.5" customHeight="1">
      <c r="A54" s="45" t="s">
        <v>8</v>
      </c>
      <c r="B54" s="46"/>
      <c r="C54" s="9">
        <v>3000</v>
      </c>
      <c r="D54" s="10">
        <f>D55+D66</f>
        <v>0</v>
      </c>
      <c r="E54" s="10">
        <f aca="true" t="shared" si="6" ref="E54:L54">E55+E66</f>
        <v>0</v>
      </c>
      <c r="F54" s="10">
        <f t="shared" si="6"/>
        <v>0</v>
      </c>
      <c r="G54" s="10">
        <f t="shared" si="6"/>
        <v>0</v>
      </c>
      <c r="H54" s="10">
        <f t="shared" si="6"/>
        <v>0</v>
      </c>
      <c r="I54" s="10">
        <f t="shared" si="6"/>
        <v>0</v>
      </c>
      <c r="J54" s="10">
        <f t="shared" si="6"/>
        <v>0</v>
      </c>
      <c r="K54" s="10">
        <f t="shared" si="6"/>
        <v>0</v>
      </c>
      <c r="L54" s="10">
        <f t="shared" si="6"/>
        <v>0</v>
      </c>
      <c r="M54" s="10">
        <f>M55+M66</f>
        <v>0</v>
      </c>
      <c r="N54" s="11"/>
    </row>
    <row r="55" spans="1:14" ht="38.25" customHeight="1">
      <c r="A55" s="22">
        <v>1</v>
      </c>
      <c r="B55" s="17" t="s">
        <v>9</v>
      </c>
      <c r="C55" s="14">
        <v>3110</v>
      </c>
      <c r="D55" s="15">
        <f>SUM(D57:D65)</f>
        <v>0</v>
      </c>
      <c r="E55" s="15">
        <f aca="true" t="shared" si="7" ref="E55:L55">SUM(E57:E65)</f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>SUM(M57:M65)</f>
        <v>0</v>
      </c>
      <c r="N55" s="16"/>
    </row>
    <row r="56" spans="1:14" ht="19.5" customHeight="1">
      <c r="A56" s="22"/>
      <c r="B56" s="13" t="s">
        <v>14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>
        <f aca="true" t="shared" si="8" ref="M56:M66">SUM(D56:L56)</f>
        <v>0</v>
      </c>
      <c r="N56" s="16"/>
    </row>
    <row r="57" spans="1:14" ht="19.5" customHeight="1">
      <c r="A57" s="22"/>
      <c r="B57" s="13" t="s">
        <v>35</v>
      </c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>
        <f t="shared" si="8"/>
        <v>0</v>
      </c>
      <c r="N57" s="16"/>
    </row>
    <row r="58" spans="1:14" ht="19.5" customHeight="1">
      <c r="A58" s="22"/>
      <c r="B58" s="17" t="s">
        <v>50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>
        <f t="shared" si="8"/>
        <v>0</v>
      </c>
      <c r="N58" s="16"/>
    </row>
    <row r="59" spans="1:14" ht="19.5" customHeight="1">
      <c r="A59" s="22"/>
      <c r="B59" s="17" t="s">
        <v>42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>
        <f t="shared" si="8"/>
        <v>0</v>
      </c>
      <c r="N59" s="16"/>
    </row>
    <row r="60" spans="1:14" ht="19.5" customHeight="1">
      <c r="A60" s="22"/>
      <c r="B60" s="17" t="s">
        <v>49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>
        <f t="shared" si="8"/>
        <v>0</v>
      </c>
      <c r="N60" s="16"/>
    </row>
    <row r="61" spans="1:14" ht="19.5" customHeight="1">
      <c r="A61" s="22"/>
      <c r="B61" s="17" t="s">
        <v>65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>
        <f t="shared" si="8"/>
        <v>0</v>
      </c>
      <c r="N61" s="16"/>
    </row>
    <row r="62" spans="1:14" ht="19.5" customHeight="1">
      <c r="A62" s="22"/>
      <c r="B62" s="17" t="s">
        <v>66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>
        <f t="shared" si="8"/>
        <v>0</v>
      </c>
      <c r="N62" s="16"/>
    </row>
    <row r="63" spans="1:14" ht="19.5" customHeight="1">
      <c r="A63" s="22"/>
      <c r="B63" s="17" t="s">
        <v>46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>
        <f t="shared" si="8"/>
        <v>0</v>
      </c>
      <c r="N63" s="16"/>
    </row>
    <row r="64" spans="1:18" ht="19.5" customHeight="1">
      <c r="A64" s="22"/>
      <c r="B64" s="17" t="s">
        <v>62</v>
      </c>
      <c r="C64" s="14"/>
      <c r="D64" s="34"/>
      <c r="E64" s="34"/>
      <c r="F64" s="34"/>
      <c r="G64" s="34"/>
      <c r="H64" s="34"/>
      <c r="I64" s="34"/>
      <c r="J64" s="34"/>
      <c r="K64" s="34"/>
      <c r="L64" s="34"/>
      <c r="M64" s="34">
        <f t="shared" si="8"/>
        <v>0</v>
      </c>
      <c r="N64" s="33">
        <f>SUM(D64:L64)</f>
        <v>0</v>
      </c>
      <c r="O64" s="31">
        <f>M64-N64</f>
        <v>0</v>
      </c>
      <c r="P64" s="36"/>
      <c r="Q64" s="36"/>
      <c r="R64" s="36"/>
    </row>
    <row r="65" spans="1:14" ht="19.5" customHeight="1">
      <c r="A65" s="22"/>
      <c r="B65" s="17" t="s">
        <v>53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>
        <f t="shared" si="8"/>
        <v>0</v>
      </c>
      <c r="N65" s="16"/>
    </row>
    <row r="66" spans="1:14" ht="27.75" customHeight="1" thickBot="1">
      <c r="A66" s="23">
        <v>2</v>
      </c>
      <c r="B66" s="24" t="s">
        <v>10</v>
      </c>
      <c r="C66" s="25">
        <v>3132</v>
      </c>
      <c r="D66" s="26"/>
      <c r="E66" s="26"/>
      <c r="F66" s="26"/>
      <c r="G66" s="26"/>
      <c r="H66" s="26"/>
      <c r="I66" s="26"/>
      <c r="J66" s="26"/>
      <c r="K66" s="26"/>
      <c r="L66" s="26"/>
      <c r="M66" s="15">
        <f t="shared" si="8"/>
        <v>0</v>
      </c>
      <c r="N66" s="27"/>
    </row>
    <row r="67" spans="1:14" ht="27.75" customHeight="1" thickBot="1">
      <c r="A67" s="42" t="s">
        <v>40</v>
      </c>
      <c r="B67" s="43"/>
      <c r="C67" s="44"/>
      <c r="D67" s="28">
        <f>D54+D9</f>
        <v>324400.5331711002</v>
      </c>
      <c r="E67" s="28">
        <f aca="true" t="shared" si="9" ref="E67:M67">E54+E9</f>
        <v>34499.16</v>
      </c>
      <c r="F67" s="28">
        <f t="shared" si="9"/>
        <v>0</v>
      </c>
      <c r="G67" s="28">
        <f t="shared" si="9"/>
        <v>91571.57800599585</v>
      </c>
      <c r="H67" s="28">
        <f t="shared" si="9"/>
        <v>0</v>
      </c>
      <c r="I67" s="28">
        <f t="shared" si="9"/>
        <v>0</v>
      </c>
      <c r="J67" s="28">
        <f t="shared" si="9"/>
        <v>0</v>
      </c>
      <c r="K67" s="35">
        <f t="shared" si="9"/>
        <v>0</v>
      </c>
      <c r="L67" s="28">
        <f t="shared" si="9"/>
        <v>0</v>
      </c>
      <c r="M67" s="29">
        <f t="shared" si="9"/>
        <v>450471.271177096</v>
      </c>
      <c r="N67" s="30"/>
    </row>
    <row r="68" ht="12.75">
      <c r="K68">
        <v>199936.7</v>
      </c>
    </row>
    <row r="69" ht="12.75">
      <c r="K69" s="31">
        <f>K67-K68</f>
        <v>-199936.7</v>
      </c>
    </row>
  </sheetData>
  <sheetProtection/>
  <mergeCells count="19">
    <mergeCell ref="N6:N7"/>
    <mergeCell ref="A9:B9"/>
    <mergeCell ref="A54:B54"/>
    <mergeCell ref="A67:C67"/>
    <mergeCell ref="I6:I7"/>
    <mergeCell ref="J6:J7"/>
    <mergeCell ref="K6:K7"/>
    <mergeCell ref="L6:L7"/>
    <mergeCell ref="H6:H7"/>
    <mergeCell ref="A3:N3"/>
    <mergeCell ref="A5:A7"/>
    <mergeCell ref="B5:B7"/>
    <mergeCell ref="C5:C7"/>
    <mergeCell ref="D5:L5"/>
    <mergeCell ref="M5:M7"/>
    <mergeCell ref="D6:D7"/>
    <mergeCell ref="E6:E7"/>
    <mergeCell ref="F6:F7"/>
    <mergeCell ref="G6:G7"/>
  </mergeCells>
  <printOptions/>
  <pageMargins left="0.2" right="0.2" top="0.18" bottom="0.25" header="0.2" footer="0.5"/>
  <pageSetup horizontalDpi="600" verticalDpi="600" orientation="landscape" paperSize="9" scale="43" r:id="rId1"/>
  <rowBreaks count="1" manualBreakCount="1">
    <brk id="67" max="11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2020-01-15T16:11:57Z</cp:lastPrinted>
  <dcterms:created xsi:type="dcterms:W3CDTF">1996-10-08T23:32:33Z</dcterms:created>
  <dcterms:modified xsi:type="dcterms:W3CDTF">2020-03-12T12:19:35Z</dcterms:modified>
  <cp:category/>
  <cp:version/>
  <cp:contentType/>
  <cp:contentStatus/>
</cp:coreProperties>
</file>